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11370" windowHeight="92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D16" i="1"/>
  <c r="D12"/>
  <c r="D11"/>
  <c r="D14"/>
  <c r="D26"/>
  <c r="D25"/>
  <c r="D18"/>
  <c r="D46"/>
  <c r="D45"/>
  <c r="D33"/>
  <c r="D32"/>
  <c r="D42"/>
  <c r="D41"/>
  <c r="D20"/>
  <c r="I16"/>
  <c r="J16"/>
  <c r="K16"/>
  <c r="L16"/>
  <c r="E11"/>
  <c r="E10"/>
  <c r="F11"/>
  <c r="F10"/>
  <c r="G11"/>
  <c r="G10"/>
  <c r="H11"/>
  <c r="H10"/>
  <c r="J11"/>
  <c r="K11"/>
  <c r="L11"/>
  <c r="I11"/>
  <c r="I21"/>
  <c r="I20"/>
  <c r="I24"/>
  <c r="I22"/>
  <c r="I33"/>
  <c r="I32"/>
  <c r="J21"/>
  <c r="J20"/>
  <c r="K21"/>
  <c r="K20"/>
  <c r="L21"/>
  <c r="L20"/>
  <c r="E24"/>
  <c r="E22"/>
  <c r="F24"/>
  <c r="F22"/>
  <c r="G24"/>
  <c r="G22"/>
  <c r="H24"/>
  <c r="H22"/>
  <c r="J24"/>
  <c r="J22"/>
  <c r="J33"/>
  <c r="J32"/>
  <c r="K33"/>
  <c r="K32"/>
  <c r="K24"/>
  <c r="K22"/>
  <c r="L33"/>
  <c r="L32"/>
  <c r="L24"/>
  <c r="L22"/>
  <c r="I42"/>
  <c r="I41"/>
  <c r="J42"/>
  <c r="J41"/>
  <c r="K42"/>
  <c r="K41"/>
  <c r="L42"/>
  <c r="L41"/>
  <c r="J46"/>
  <c r="J45"/>
  <c r="L46"/>
  <c r="L45"/>
  <c r="K46"/>
  <c r="K45"/>
  <c r="I46"/>
  <c r="I45"/>
  <c r="D24"/>
  <c r="D22"/>
  <c r="D9"/>
  <c r="D40"/>
  <c r="K10"/>
  <c r="K9"/>
  <c r="I10"/>
  <c r="I9"/>
  <c r="J10"/>
  <c r="J9"/>
  <c r="F9"/>
  <c r="F49"/>
  <c r="L10"/>
  <c r="H9"/>
  <c r="H49"/>
  <c r="K40"/>
  <c r="K36"/>
  <c r="K35"/>
  <c r="I40"/>
  <c r="I36"/>
  <c r="I35"/>
  <c r="L40"/>
  <c r="L36"/>
  <c r="L35"/>
  <c r="J40"/>
  <c r="J36"/>
  <c r="J35"/>
  <c r="D10"/>
  <c r="G9"/>
  <c r="G49"/>
  <c r="L9"/>
  <c r="L49"/>
  <c r="E9"/>
  <c r="E49"/>
  <c r="D36"/>
  <c r="D35"/>
  <c r="I49"/>
  <c r="J49"/>
  <c r="K49"/>
  <c r="D49"/>
</calcChain>
</file>

<file path=xl/sharedStrings.xml><?xml version="1.0" encoding="utf-8"?>
<sst xmlns="http://schemas.openxmlformats.org/spreadsheetml/2006/main" count="142" uniqueCount="95">
  <si>
    <t>Наименование дохода</t>
  </si>
  <si>
    <t>1 квартал</t>
  </si>
  <si>
    <t>2 квартал</t>
  </si>
  <si>
    <t>3 квартал</t>
  </si>
  <si>
    <t>4 квартал</t>
  </si>
  <si>
    <t>НАЛОГИ НА СОВОКУПНЫЙ ДОХОД</t>
  </si>
  <si>
    <t>Единый налог на вмененный доход для отдельных видов деятельности</t>
  </si>
  <si>
    <t>ШТРАФЫ, САНКЦИИ, ВОЗМЕЩЕНИЕ УЩЕРБА</t>
  </si>
  <si>
    <t>Денежные взыскания (штрафы) за нарушение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</si>
  <si>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Прочие поступления от денежных взысканий (штрафов) и иных сумм в возмещение ущерба</t>
  </si>
  <si>
    <t>ВСЕГО ДОХОДОВ</t>
  </si>
  <si>
    <t>1  квартал</t>
  </si>
  <si>
    <t>БЕЗВОЗМЕЗДНЫЕ ПОСТУПЛЕНИЯ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</si>
  <si>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</si>
  <si>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Налог, взимаемый с налогоплательщиков, выбравших в качестве объекта налогообложения доходы</t>
  </si>
  <si>
    <t>Налог, взимаемый в связи с применением упрощенной системы налогообложения</t>
  </si>
  <si>
    <t>НАЛОГОВЫЕ И НЕНАЛОГОВЫЕ ДОХОДЫ</t>
  </si>
  <si>
    <t xml:space="preserve">Субвенции местным бюджетам на выполнение передаваемых полномочий субъектов Российской Федерации </t>
  </si>
  <si>
    <t>ПРОЧИЕ НЕНАЛОГОВЫЕ ДОХОДЫ</t>
  </si>
  <si>
    <t>Прочие неналоговые доходы</t>
  </si>
  <si>
    <t xml:space="preserve">Субвенции бюджетам муниципальных образований на содержание ребенка в семье опекуна и приемной семье, а также вознаграждение, причитающееся приемному родителю </t>
  </si>
  <si>
    <t>Субвенции бюджетам внутригородских муниципальных образований Санкт-Петербурга на содержание ребенка в семье опекуна и  приёмной семье</t>
  </si>
  <si>
    <t>Субвенции бюджетам внутригородских муниципальных образований Санкт-Петербурга на вознаграждение, причитающееся приёмному родителю</t>
  </si>
  <si>
    <t>к Решению Муниципального</t>
  </si>
  <si>
    <t>БЕЗВОЗМЕЗДНЫЕ ПОСТУПЛЕНИЯ ОТ ДРУГИХ БЮДЖЕТОВ БЮДЖЕТНОЙ СИСТЕМЫ РОССИЙСКОЙ ФЕДЕРАЦИИ</t>
  </si>
  <si>
    <t xml:space="preserve">                                                                                                           Приложение 1</t>
  </si>
  <si>
    <t>(тыс. руб.)</t>
  </si>
  <si>
    <t xml:space="preserve"> Сумма </t>
  </si>
  <si>
    <t>КБК</t>
  </si>
  <si>
    <t>Доходы от компенсации затрат государства</t>
  </si>
  <si>
    <t>Налог, взимаемый в связи с применением патентной системы налогообложения</t>
  </si>
  <si>
    <t xml:space="preserve">                                      Доходы местного бюджета муниципального </t>
  </si>
  <si>
    <t xml:space="preserve">Прочие поступления от денежных взысканий (штрафов) и иных сумм в возмещение ущерба, зачисляемые в бюджеты внутригородских муниципальных образований городов федерального значения </t>
  </si>
  <si>
    <t xml:space="preserve">Прочие неналоговые доходы бюджетов внутригородских муниципальных образований городов федерального значения </t>
  </si>
  <si>
    <t xml:space="preserve">Субвенции бюджетам внутригородских муниципальных образований городов федерального значения на выполнение передаваемых полномочий субъектов Российской Федерации </t>
  </si>
  <si>
    <t xml:space="preserve">Субвенции бюджетам внутригородских муниципальных образований городов федерального значения на содержание ребенка в семье опекуна и приемной семье, а также вознаграждение, причитающееся приемному родителю </t>
  </si>
  <si>
    <t xml:space="preserve">Субвенции бюджетам внутригородских муниципальных образований Санкт-Петербурга на выполнение отдельных государственных  полномочий Санкт-Петербурга по организации и осуществлению деятельности по опеке и попечительству </t>
  </si>
  <si>
    <t>Субвенции бюджетам внутригородских муниципальных образований Санкт-Петербурга на выполнение отдельного государственного  полномочия Санкт-Петербурга по определению должностных лиц, уполномоченных составлять протоколы об административных правонарушениях, и составлению протоколов об административных правонарушениях</t>
  </si>
  <si>
    <t xml:space="preserve">Налог, взимаемый в связи с применением патентной системы налогообложения, зачисляемой в бюджет городов федерального значения </t>
  </si>
  <si>
    <t>Штрафы за административные правонарушения в области благоустройства, предусмотренные главой 4 Закона Санкт-Петербурга "Об административных правонарушениях в Санкт-Петербурге"</t>
  </si>
  <si>
    <t>Штрафы за административные правонарушения в области предпринимательской деятельности, предусмотренные главой 44 Закона Санкт-Петербурга "Об административных правонарушениях в Санкт-Петербурге"</t>
  </si>
  <si>
    <t>000</t>
  </si>
  <si>
    <t>182</t>
  </si>
  <si>
    <t>806</t>
  </si>
  <si>
    <t>807</t>
  </si>
  <si>
    <t>824</t>
  </si>
  <si>
    <t>856</t>
  </si>
  <si>
    <t>948</t>
  </si>
  <si>
    <t xml:space="preserve"> 1 00 00000 00 0000 000</t>
  </si>
  <si>
    <t xml:space="preserve"> 1 05 00000 00 0000 000</t>
  </si>
  <si>
    <t xml:space="preserve"> 1 05 01000 00 0000 110</t>
  </si>
  <si>
    <t xml:space="preserve">  1 05 01010 01 0000 110</t>
  </si>
  <si>
    <t xml:space="preserve"> 1 05 01011 01 0000 110</t>
  </si>
  <si>
    <t xml:space="preserve"> 1 05 01020 01 0000 110</t>
  </si>
  <si>
    <t xml:space="preserve"> 1 05 01021 01 0000 110</t>
  </si>
  <si>
    <t xml:space="preserve"> 1 05 02000 02 0000 110</t>
  </si>
  <si>
    <t xml:space="preserve"> 1 05 02010 02 0000 110</t>
  </si>
  <si>
    <t xml:space="preserve"> 1 05 04000 02 0000 110</t>
  </si>
  <si>
    <t xml:space="preserve"> 1 05 04030 02 0000 110</t>
  </si>
  <si>
    <t xml:space="preserve"> 1 13 02000 00 0000 130</t>
  </si>
  <si>
    <t xml:space="preserve"> 1 13 02993 03 0000 130</t>
  </si>
  <si>
    <t xml:space="preserve"> 1 16 00000 00 0000 000</t>
  </si>
  <si>
    <t xml:space="preserve"> 1 16 06000 01 0000 140</t>
  </si>
  <si>
    <t xml:space="preserve"> 1 16 90000 00 0000 140</t>
  </si>
  <si>
    <t xml:space="preserve"> 1 16 90030 03 0000 140</t>
  </si>
  <si>
    <t xml:space="preserve"> 1 16 90030 03 0100 140</t>
  </si>
  <si>
    <t xml:space="preserve"> 1 16 90030 03 0200 140</t>
  </si>
  <si>
    <t xml:space="preserve"> 1 17 00000 00 0000 000</t>
  </si>
  <si>
    <t xml:space="preserve"> 1 17 05000 00 0000 180</t>
  </si>
  <si>
    <t xml:space="preserve"> 1 17 05030 03 0000 180</t>
  </si>
  <si>
    <t xml:space="preserve"> 2 00 00000 00 0000 000</t>
  </si>
  <si>
    <t xml:space="preserve"> 2 02 0000 00 0000 000</t>
  </si>
  <si>
    <t>Субвенции бюджетам бюджетной системы Российской Федерации</t>
  </si>
  <si>
    <t xml:space="preserve">Глава муниципального образования                                            </t>
  </si>
  <si>
    <t xml:space="preserve"> 2 02 30000 00 0000 151</t>
  </si>
  <si>
    <t xml:space="preserve"> 2 02 30024 00 0000 151</t>
  </si>
  <si>
    <t xml:space="preserve"> 2 02 30024 03 0000 151</t>
  </si>
  <si>
    <t xml:space="preserve"> 2 02 30024 03 0100 151</t>
  </si>
  <si>
    <t xml:space="preserve"> 2 02 30024 03 0200 151</t>
  </si>
  <si>
    <t xml:space="preserve"> 2 02 30027 00 0000 151</t>
  </si>
  <si>
    <t xml:space="preserve"> 2 02 30027 03 0000 151</t>
  </si>
  <si>
    <t xml:space="preserve"> 2 02 30027 03 0100 151</t>
  </si>
  <si>
    <t xml:space="preserve"> 2 02 30027 03 0200 151</t>
  </si>
  <si>
    <t xml:space="preserve">                                     </t>
  </si>
  <si>
    <t xml:space="preserve">Муниципальный округ Звездное                                    М.А.Разинков                                           </t>
  </si>
  <si>
    <t>Совета МО МО Звездное</t>
  </si>
  <si>
    <t xml:space="preserve">                                образования Муниципальный округ Звездное на 2018 год</t>
  </si>
  <si>
    <t>Средства, составляющие восстановительную стоимость зеленых насаждений общего пользования местного значения и подлежащие зачислению в бюджеты внутригородских муниципальных образований Санкт-Петербурга в соответствии с законодательством Санкт-Петербурга</t>
  </si>
  <si>
    <t>Субсидии бюджетам бюджетной системы Российской Федерации (межбюджетные субсидии)</t>
  </si>
  <si>
    <t>Прочие субсидии</t>
  </si>
  <si>
    <t xml:space="preserve">Прочие субсидии бюджетам внутригородских муниципальных образований городов федерального значения </t>
  </si>
  <si>
    <t>2 02 20000 00 0000 151</t>
  </si>
  <si>
    <t>2 02 29999 00 0000 151</t>
  </si>
  <si>
    <t>2 02 29999 03 0000 151</t>
  </si>
  <si>
    <t xml:space="preserve">  от 14.12.2017 года №  9-1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</si>
</sst>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4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sz val="8"/>
      <name val="Arial Cyr"/>
      <charset val="204"/>
    </font>
    <font>
      <i/>
      <sz val="10"/>
      <name val="Arial Cyr"/>
      <charset val="204"/>
    </font>
    <font>
      <b/>
      <i/>
      <sz val="10"/>
      <name val="Arial Cyr"/>
      <charset val="204"/>
    </font>
    <font>
      <sz val="9"/>
      <name val="Arial Cyr"/>
      <charset val="204"/>
    </font>
    <font>
      <b/>
      <sz val="9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8"/>
      <name val="Tahoma"/>
      <family val="2"/>
      <charset val="204"/>
    </font>
    <font>
      <i/>
      <sz val="9"/>
      <name val="Arial Cyr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0" borderId="0" xfId="0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vertical="justify"/>
    </xf>
    <xf numFmtId="0" fontId="0" fillId="0" borderId="0" xfId="0" applyAlignment="1">
      <alignment horizontal="left" vertical="justify" wrapText="1"/>
    </xf>
    <xf numFmtId="0" fontId="5" fillId="0" borderId="0" xfId="0" applyFont="1" applyAlignment="1">
      <alignment vertical="justify"/>
    </xf>
    <xf numFmtId="0" fontId="0" fillId="0" borderId="0" xfId="0" applyAlignment="1">
      <alignment horizontal="left" vertical="justify"/>
    </xf>
    <xf numFmtId="0" fontId="2" fillId="0" borderId="0" xfId="0" applyFont="1"/>
    <xf numFmtId="3" fontId="2" fillId="0" borderId="0" xfId="0" applyNumberFormat="1" applyFont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3" fontId="5" fillId="0" borderId="1" xfId="0" applyNumberFormat="1" applyFont="1" applyBorder="1" applyAlignment="1">
      <alignment horizontal="center" vertical="justify"/>
    </xf>
    <xf numFmtId="3" fontId="5" fillId="0" borderId="2" xfId="0" applyNumberFormat="1" applyFont="1" applyBorder="1" applyAlignment="1">
      <alignment horizontal="center" vertical="justify"/>
    </xf>
    <xf numFmtId="3" fontId="5" fillId="0" borderId="0" xfId="0" applyNumberFormat="1" applyFont="1" applyAlignment="1">
      <alignment horizontal="center" vertical="justify"/>
    </xf>
    <xf numFmtId="3" fontId="5" fillId="0" borderId="3" xfId="0" applyNumberFormat="1" applyFont="1" applyBorder="1" applyAlignment="1">
      <alignment horizontal="center" vertical="justify"/>
    </xf>
    <xf numFmtId="3" fontId="5" fillId="0" borderId="3" xfId="0" applyNumberFormat="1" applyFont="1" applyBorder="1" applyAlignment="1">
      <alignment horizontal="center" vertical="justify" wrapText="1"/>
    </xf>
    <xf numFmtId="3" fontId="0" fillId="0" borderId="0" xfId="0" applyNumberFormat="1" applyAlignment="1">
      <alignment horizontal="center" vertical="justify"/>
    </xf>
    <xf numFmtId="3" fontId="0" fillId="0" borderId="0" xfId="0" applyNumberFormat="1"/>
    <xf numFmtId="3" fontId="0" fillId="0" borderId="0" xfId="0" applyNumberFormat="1" applyAlignment="1">
      <alignment horizontal="left"/>
    </xf>
    <xf numFmtId="3" fontId="3" fillId="0" borderId="0" xfId="0" applyNumberFormat="1" applyFont="1" applyBorder="1" applyAlignment="1">
      <alignment horizontal="left"/>
    </xf>
    <xf numFmtId="3" fontId="0" fillId="0" borderId="1" xfId="0" applyNumberFormat="1" applyBorder="1" applyAlignment="1">
      <alignment horizontal="center" vertical="justify"/>
    </xf>
    <xf numFmtId="3" fontId="5" fillId="0" borderId="4" xfId="0" applyNumberFormat="1" applyFont="1" applyBorder="1" applyAlignment="1">
      <alignment horizontal="center" vertical="justify"/>
    </xf>
    <xf numFmtId="3" fontId="5" fillId="0" borderId="5" xfId="0" applyNumberFormat="1" applyFont="1" applyBorder="1" applyAlignment="1">
      <alignment horizontal="center" vertical="justify"/>
    </xf>
    <xf numFmtId="3" fontId="1" fillId="0" borderId="4" xfId="0" applyNumberFormat="1" applyFont="1" applyBorder="1" applyAlignment="1">
      <alignment horizontal="center" vertical="justify"/>
    </xf>
    <xf numFmtId="3" fontId="2" fillId="0" borderId="6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left"/>
    </xf>
    <xf numFmtId="3" fontId="2" fillId="0" borderId="7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3" fontId="5" fillId="0" borderId="8" xfId="0" applyNumberFormat="1" applyFont="1" applyBorder="1" applyAlignment="1">
      <alignment horizontal="center" vertical="justify"/>
    </xf>
    <xf numFmtId="3" fontId="5" fillId="0" borderId="9" xfId="0" applyNumberFormat="1" applyFont="1" applyBorder="1" applyAlignment="1">
      <alignment horizontal="center" vertical="justify"/>
    </xf>
    <xf numFmtId="3" fontId="1" fillId="0" borderId="3" xfId="0" applyNumberFormat="1" applyFont="1" applyBorder="1" applyAlignment="1">
      <alignment horizontal="center" vertical="justify"/>
    </xf>
    <xf numFmtId="3" fontId="2" fillId="0" borderId="10" xfId="0" applyNumberFormat="1" applyFont="1" applyBorder="1" applyAlignment="1">
      <alignment horizontal="center"/>
    </xf>
    <xf numFmtId="3" fontId="0" fillId="0" borderId="8" xfId="0" applyNumberFormat="1" applyBorder="1" applyAlignment="1">
      <alignment horizontal="center" vertical="justify"/>
    </xf>
    <xf numFmtId="3" fontId="3" fillId="0" borderId="0" xfId="0" applyNumberFormat="1" applyFont="1" applyBorder="1" applyAlignment="1">
      <alignment horizontal="right"/>
    </xf>
    <xf numFmtId="3" fontId="0" fillId="0" borderId="3" xfId="0" applyNumberFormat="1" applyBorder="1" applyAlignment="1">
      <alignment horizontal="center" vertical="justify"/>
    </xf>
    <xf numFmtId="3" fontId="2" fillId="0" borderId="3" xfId="0" applyNumberFormat="1" applyFont="1" applyBorder="1" applyAlignment="1">
      <alignment horizontal="center" vertical="justify"/>
    </xf>
    <xf numFmtId="3" fontId="2" fillId="0" borderId="11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 vertical="justify"/>
    </xf>
    <xf numFmtId="164" fontId="0" fillId="0" borderId="3" xfId="0" applyNumberFormat="1" applyBorder="1" applyAlignment="1">
      <alignment horizontal="center" vertical="justify"/>
    </xf>
    <xf numFmtId="164" fontId="0" fillId="0" borderId="2" xfId="0" applyNumberFormat="1" applyBorder="1" applyAlignment="1">
      <alignment horizontal="center" vertical="justify"/>
    </xf>
    <xf numFmtId="165" fontId="5" fillId="0" borderId="2" xfId="0" applyNumberFormat="1" applyFont="1" applyBorder="1" applyAlignment="1">
      <alignment horizontal="center" vertical="justify"/>
    </xf>
    <xf numFmtId="164" fontId="5" fillId="0" borderId="3" xfId="0" applyNumberFormat="1" applyFont="1" applyBorder="1" applyAlignment="1">
      <alignment horizontal="center" vertical="justify"/>
    </xf>
    <xf numFmtId="165" fontId="1" fillId="0" borderId="2" xfId="0" applyNumberFormat="1" applyFont="1" applyBorder="1" applyAlignment="1">
      <alignment horizontal="center" vertical="justify"/>
    </xf>
    <xf numFmtId="165" fontId="2" fillId="0" borderId="2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 vertical="justify" wrapText="1"/>
    </xf>
    <xf numFmtId="164" fontId="5" fillId="0" borderId="12" xfId="0" applyNumberFormat="1" applyFont="1" applyBorder="1" applyAlignment="1">
      <alignment horizontal="center" vertical="justify"/>
    </xf>
    <xf numFmtId="164" fontId="5" fillId="0" borderId="13" xfId="0" applyNumberFormat="1" applyFont="1" applyBorder="1" applyAlignment="1">
      <alignment horizontal="center" vertical="justify"/>
    </xf>
    <xf numFmtId="164" fontId="2" fillId="0" borderId="2" xfId="0" applyNumberFormat="1" applyFont="1" applyBorder="1" applyAlignment="1">
      <alignment horizontal="center" vertical="justify"/>
    </xf>
    <xf numFmtId="164" fontId="2" fillId="0" borderId="3" xfId="0" applyNumberFormat="1" applyFont="1" applyBorder="1" applyAlignment="1">
      <alignment horizontal="center" vertical="justify"/>
    </xf>
    <xf numFmtId="164" fontId="1" fillId="0" borderId="2" xfId="0" applyNumberFormat="1" applyFont="1" applyBorder="1" applyAlignment="1">
      <alignment horizontal="center" vertical="justify"/>
    </xf>
    <xf numFmtId="164" fontId="1" fillId="0" borderId="3" xfId="0" applyNumberFormat="1" applyFont="1" applyBorder="1" applyAlignment="1">
      <alignment horizontal="center" vertical="justify"/>
    </xf>
    <xf numFmtId="165" fontId="2" fillId="0" borderId="6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 vertical="justify"/>
    </xf>
    <xf numFmtId="3" fontId="0" fillId="0" borderId="0" xfId="0" applyNumberFormat="1" applyBorder="1" applyAlignment="1">
      <alignment horizontal="center" vertical="justify"/>
    </xf>
    <xf numFmtId="164" fontId="5" fillId="0" borderId="0" xfId="0" applyNumberFormat="1" applyFont="1" applyBorder="1" applyAlignment="1">
      <alignment horizontal="center" vertical="justify"/>
    </xf>
    <xf numFmtId="165" fontId="5" fillId="0" borderId="3" xfId="0" applyNumberFormat="1" applyFont="1" applyBorder="1" applyAlignment="1">
      <alignment horizontal="center" vertical="justify"/>
    </xf>
    <xf numFmtId="3" fontId="1" fillId="0" borderId="0" xfId="0" applyNumberFormat="1" applyFont="1" applyBorder="1" applyAlignment="1">
      <alignment horizontal="center" vertical="justify"/>
    </xf>
    <xf numFmtId="3" fontId="1" fillId="0" borderId="0" xfId="0" applyNumberFormat="1" applyFont="1" applyAlignment="1">
      <alignment horizontal="center" vertical="justify"/>
    </xf>
    <xf numFmtId="164" fontId="1" fillId="0" borderId="12" xfId="0" applyNumberFormat="1" applyFont="1" applyBorder="1" applyAlignment="1">
      <alignment horizontal="center" vertical="justify"/>
    </xf>
    <xf numFmtId="0" fontId="1" fillId="0" borderId="0" xfId="0" applyFont="1"/>
    <xf numFmtId="3" fontId="1" fillId="0" borderId="1" xfId="0" applyNumberFormat="1" applyFont="1" applyBorder="1" applyAlignment="1">
      <alignment horizontal="center" vertical="justify"/>
    </xf>
    <xf numFmtId="3" fontId="1" fillId="0" borderId="8" xfId="0" applyNumberFormat="1" applyFont="1" applyBorder="1" applyAlignment="1">
      <alignment horizontal="center" vertical="justify"/>
    </xf>
    <xf numFmtId="165" fontId="6" fillId="0" borderId="2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 vertical="justify"/>
    </xf>
    <xf numFmtId="3" fontId="2" fillId="0" borderId="0" xfId="0" applyNumberFormat="1" applyFont="1" applyAlignment="1">
      <alignment horizontal="center" vertical="justify"/>
    </xf>
    <xf numFmtId="164" fontId="2" fillId="0" borderId="12" xfId="0" applyNumberFormat="1" applyFont="1" applyBorder="1" applyAlignment="1">
      <alignment horizontal="center" vertical="justify"/>
    </xf>
    <xf numFmtId="165" fontId="1" fillId="0" borderId="4" xfId="0" applyNumberFormat="1" applyFont="1" applyBorder="1" applyAlignment="1">
      <alignment horizontal="center" vertical="justify"/>
    </xf>
    <xf numFmtId="165" fontId="1" fillId="0" borderId="0" xfId="0" applyNumberFormat="1" applyFont="1" applyBorder="1" applyAlignment="1">
      <alignment horizontal="center" vertical="justify"/>
    </xf>
    <xf numFmtId="165" fontId="1" fillId="0" borderId="1" xfId="0" applyNumberFormat="1" applyFont="1" applyBorder="1" applyAlignment="1">
      <alignment horizontal="center" vertical="justify"/>
    </xf>
    <xf numFmtId="165" fontId="1" fillId="0" borderId="8" xfId="0" applyNumberFormat="1" applyFont="1" applyBorder="1" applyAlignment="1">
      <alignment horizontal="center" vertical="justify"/>
    </xf>
    <xf numFmtId="165" fontId="1" fillId="0" borderId="3" xfId="0" applyNumberFormat="1" applyFont="1" applyBorder="1" applyAlignment="1">
      <alignment horizontal="center" vertical="justify"/>
    </xf>
    <xf numFmtId="3" fontId="8" fillId="0" borderId="5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3" fontId="8" fillId="0" borderId="3" xfId="0" applyNumberFormat="1" applyFont="1" applyFill="1" applyBorder="1" applyAlignment="1">
      <alignment horizontal="center" vertical="center" wrapText="1"/>
    </xf>
    <xf numFmtId="0" fontId="7" fillId="0" borderId="0" xfId="0" applyFont="1"/>
    <xf numFmtId="3" fontId="7" fillId="0" borderId="0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0" fontId="8" fillId="0" borderId="0" xfId="0" applyFont="1" applyBorder="1" applyAlignment="1">
      <alignment horizontal="left" vertical="center" wrapText="1"/>
    </xf>
    <xf numFmtId="165" fontId="8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0" fontId="5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49" fontId="9" fillId="0" borderId="0" xfId="0" applyNumberFormat="1" applyFont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49" fontId="10" fillId="0" borderId="0" xfId="0" applyNumberFormat="1" applyFont="1" applyAlignment="1">
      <alignment horizont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/>
    <xf numFmtId="0" fontId="0" fillId="0" borderId="0" xfId="0" applyFont="1" applyAlignment="1">
      <alignment vertical="center" wrapText="1"/>
    </xf>
    <xf numFmtId="0" fontId="2" fillId="0" borderId="0" xfId="0" applyFont="1" applyBorder="1" applyAlignment="1"/>
    <xf numFmtId="0" fontId="2" fillId="0" borderId="0" xfId="0" applyFont="1" applyBorder="1" applyAlignment="1">
      <alignment vertical="center" wrapText="1"/>
    </xf>
    <xf numFmtId="49" fontId="9" fillId="0" borderId="0" xfId="0" applyNumberFormat="1" applyFont="1" applyAlignment="1"/>
    <xf numFmtId="0" fontId="8" fillId="0" borderId="0" xfId="0" applyFont="1" applyAlignment="1"/>
    <xf numFmtId="0" fontId="8" fillId="0" borderId="0" xfId="0" applyFont="1" applyAlignment="1">
      <alignment vertical="center" wrapText="1"/>
    </xf>
    <xf numFmtId="3" fontId="8" fillId="0" borderId="0" xfId="0" applyNumberFormat="1" applyFont="1" applyAlignment="1"/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 wrapText="1"/>
    </xf>
    <xf numFmtId="165" fontId="10" fillId="0" borderId="1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justify" wrapText="1"/>
    </xf>
    <xf numFmtId="165" fontId="9" fillId="0" borderId="2" xfId="0" applyNumberFormat="1" applyFont="1" applyBorder="1" applyAlignment="1">
      <alignment horizontal="center" vertical="justify"/>
    </xf>
    <xf numFmtId="0" fontId="11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justify" wrapText="1"/>
    </xf>
    <xf numFmtId="0" fontId="10" fillId="0" borderId="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justify" wrapText="1"/>
    </xf>
    <xf numFmtId="165" fontId="10" fillId="0" borderId="2" xfId="0" applyNumberFormat="1" applyFont="1" applyBorder="1" applyAlignment="1">
      <alignment horizontal="center" vertical="justify" wrapText="1"/>
    </xf>
    <xf numFmtId="0" fontId="9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65" fontId="9" fillId="0" borderId="2" xfId="0" applyNumberFormat="1" applyFont="1" applyBorder="1" applyAlignment="1">
      <alignment horizontal="center" vertical="justify" wrapText="1"/>
    </xf>
    <xf numFmtId="0" fontId="10" fillId="0" borderId="9" xfId="0" applyFont="1" applyBorder="1" applyAlignment="1">
      <alignment horizontal="left" vertical="center" wrapText="1"/>
    </xf>
    <xf numFmtId="165" fontId="10" fillId="0" borderId="2" xfId="0" applyNumberFormat="1" applyFont="1" applyBorder="1" applyAlignment="1">
      <alignment horizontal="center"/>
    </xf>
    <xf numFmtId="0" fontId="9" fillId="0" borderId="9" xfId="0" applyFont="1" applyBorder="1" applyAlignment="1">
      <alignment horizontal="left" vertical="center" wrapText="1"/>
    </xf>
    <xf numFmtId="165" fontId="9" fillId="0" borderId="2" xfId="0" applyNumberFormat="1" applyFont="1" applyBorder="1" applyAlignment="1">
      <alignment horizontal="center"/>
    </xf>
    <xf numFmtId="0" fontId="11" fillId="0" borderId="9" xfId="0" applyFont="1" applyBorder="1" applyAlignment="1">
      <alignment horizontal="left" vertical="center" wrapText="1"/>
    </xf>
    <xf numFmtId="165" fontId="11" fillId="0" borderId="2" xfId="0" applyNumberFormat="1" applyFont="1" applyBorder="1" applyAlignment="1">
      <alignment horizontal="center" vertical="justify" wrapText="1"/>
    </xf>
    <xf numFmtId="0" fontId="10" fillId="0" borderId="1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left" vertical="center" wrapText="1"/>
    </xf>
    <xf numFmtId="165" fontId="10" fillId="0" borderId="6" xfId="0" applyNumberFormat="1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165" fontId="10" fillId="0" borderId="2" xfId="0" applyNumberFormat="1" applyFont="1" applyBorder="1" applyAlignment="1">
      <alignment horizontal="center" vertical="justify"/>
    </xf>
    <xf numFmtId="0" fontId="11" fillId="0" borderId="2" xfId="0" applyFont="1" applyBorder="1" applyAlignment="1">
      <alignment horizontal="left" vertical="justify" wrapText="1"/>
    </xf>
    <xf numFmtId="165" fontId="11" fillId="0" borderId="2" xfId="0" applyNumberFormat="1" applyFont="1" applyBorder="1" applyAlignment="1">
      <alignment horizontal="center" vertical="justify"/>
    </xf>
    <xf numFmtId="0" fontId="11" fillId="0" borderId="9" xfId="0" applyFont="1" applyBorder="1" applyAlignment="1">
      <alignment horizontal="left" vertical="justify" wrapText="1"/>
    </xf>
    <xf numFmtId="0" fontId="10" fillId="0" borderId="8" xfId="0" applyFont="1" applyBorder="1" applyAlignment="1">
      <alignment horizontal="left" vertical="justify" wrapText="1"/>
    </xf>
    <xf numFmtId="0" fontId="10" fillId="0" borderId="2" xfId="0" applyFont="1" applyBorder="1" applyAlignment="1">
      <alignment horizontal="left" vertical="justify" wrapText="1"/>
    </xf>
    <xf numFmtId="0" fontId="11" fillId="0" borderId="17" xfId="0" applyFont="1" applyBorder="1" applyAlignment="1">
      <alignment horizontal="left" vertical="justify" wrapText="1"/>
    </xf>
    <xf numFmtId="165" fontId="11" fillId="0" borderId="12" xfId="0" applyNumberFormat="1" applyFont="1" applyBorder="1" applyAlignment="1">
      <alignment horizontal="center" vertical="justify" wrapText="1"/>
    </xf>
    <xf numFmtId="49" fontId="11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 wrapText="1"/>
    </xf>
    <xf numFmtId="3" fontId="12" fillId="0" borderId="4" xfId="0" applyNumberFormat="1" applyFont="1" applyBorder="1" applyAlignment="1">
      <alignment horizontal="center" vertical="justify"/>
    </xf>
    <xf numFmtId="3" fontId="12" fillId="0" borderId="0" xfId="0" applyNumberFormat="1" applyFont="1" applyAlignment="1">
      <alignment horizontal="center" vertical="justify"/>
    </xf>
    <xf numFmtId="3" fontId="12" fillId="0" borderId="1" xfId="0" applyNumberFormat="1" applyFont="1" applyBorder="1" applyAlignment="1">
      <alignment horizontal="center" vertical="justify"/>
    </xf>
    <xf numFmtId="3" fontId="12" fillId="0" borderId="8" xfId="0" applyNumberFormat="1" applyFont="1" applyBorder="1" applyAlignment="1">
      <alignment horizontal="center" vertical="justify"/>
    </xf>
    <xf numFmtId="165" fontId="12" fillId="0" borderId="2" xfId="0" applyNumberFormat="1" applyFont="1" applyBorder="1" applyAlignment="1">
      <alignment horizontal="center" vertical="justify"/>
    </xf>
    <xf numFmtId="165" fontId="12" fillId="0" borderId="3" xfId="0" applyNumberFormat="1" applyFont="1" applyBorder="1" applyAlignment="1">
      <alignment horizontal="center" vertical="justify"/>
    </xf>
    <xf numFmtId="0" fontId="7" fillId="0" borderId="0" xfId="0" applyFont="1" applyAlignment="1">
      <alignment vertical="justify"/>
    </xf>
    <xf numFmtId="0" fontId="13" fillId="0" borderId="2" xfId="0" applyNumberFormat="1" applyFont="1" applyFill="1" applyBorder="1" applyAlignment="1" applyProtection="1">
      <alignment vertical="top" wrapText="1"/>
    </xf>
    <xf numFmtId="0" fontId="2" fillId="0" borderId="0" xfId="0" applyFont="1" applyAlignment="1">
      <alignment horizontal="left"/>
    </xf>
    <xf numFmtId="0" fontId="11" fillId="0" borderId="2" xfId="0" applyFont="1" applyFill="1" applyBorder="1" applyAlignment="1" applyProtection="1">
      <alignment horizontal="left" vertical="top" wrapText="1"/>
      <protection locked="0"/>
    </xf>
    <xf numFmtId="3" fontId="7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4" fillId="0" borderId="9" xfId="0" applyFont="1" applyBorder="1" applyAlignment="1">
      <alignment horizontal="center" vertical="center" wrapText="1"/>
    </xf>
    <xf numFmtId="0" fontId="0" fillId="0" borderId="5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3"/>
  <sheetViews>
    <sheetView tabSelected="1" topLeftCell="A43" workbookViewId="0">
      <selection activeCell="D56" sqref="D56"/>
    </sheetView>
  </sheetViews>
  <sheetFormatPr defaultRowHeight="12.75"/>
  <cols>
    <col min="1" max="1" width="5.85546875" style="95" customWidth="1"/>
    <col min="2" max="2" width="23.140625" style="27" customWidth="1"/>
    <col min="3" max="3" width="49.85546875" style="1" customWidth="1"/>
    <col min="4" max="4" width="10.140625" style="8" customWidth="1"/>
    <col min="5" max="5" width="0.28515625" style="10" hidden="1" customWidth="1"/>
    <col min="6" max="6" width="0.7109375" style="10" hidden="1" customWidth="1"/>
    <col min="7" max="7" width="0.7109375" style="17" hidden="1" customWidth="1"/>
    <col min="8" max="8" width="0.42578125" style="17" hidden="1" customWidth="1"/>
    <col min="9" max="9" width="0.28515625" style="27" hidden="1" customWidth="1"/>
    <col min="10" max="11" width="8.7109375" style="27" hidden="1" customWidth="1"/>
    <col min="12" max="12" width="9.28515625" style="27" hidden="1" customWidth="1"/>
  </cols>
  <sheetData>
    <row r="1" spans="1:12">
      <c r="B1" s="158" t="s">
        <v>25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>
      <c r="B2" s="93"/>
      <c r="C2" s="158" t="s">
        <v>23</v>
      </c>
      <c r="D2" s="158"/>
      <c r="E2" s="158"/>
      <c r="F2" s="158"/>
      <c r="G2" s="158"/>
      <c r="H2" s="158"/>
      <c r="I2" s="158"/>
      <c r="J2" s="158"/>
      <c r="K2" s="158"/>
      <c r="L2" s="158"/>
    </row>
    <row r="3" spans="1:12">
      <c r="B3" s="93"/>
      <c r="C3" s="158" t="s">
        <v>85</v>
      </c>
      <c r="D3" s="158"/>
      <c r="E3" s="158"/>
      <c r="F3" s="158"/>
      <c r="G3" s="158"/>
      <c r="H3" s="158"/>
      <c r="I3" s="158"/>
      <c r="J3" s="158"/>
      <c r="K3" s="158"/>
      <c r="L3" s="158"/>
    </row>
    <row r="4" spans="1:12">
      <c r="B4" s="93"/>
      <c r="C4" s="158" t="s">
        <v>94</v>
      </c>
      <c r="D4" s="158"/>
      <c r="E4" s="158"/>
      <c r="F4" s="158"/>
      <c r="G4" s="158"/>
      <c r="H4" s="158"/>
      <c r="I4" s="158"/>
      <c r="J4" s="158"/>
      <c r="K4" s="158"/>
      <c r="L4" s="158"/>
    </row>
    <row r="5" spans="1:12">
      <c r="B5" s="100" t="s">
        <v>31</v>
      </c>
      <c r="C5" s="101"/>
      <c r="D5" s="25"/>
      <c r="G5" s="18"/>
      <c r="H5" s="18"/>
    </row>
    <row r="6" spans="1:12" ht="15">
      <c r="B6" s="102" t="s">
        <v>86</v>
      </c>
      <c r="C6" s="103"/>
      <c r="D6" s="34"/>
      <c r="E6" s="9"/>
      <c r="F6" s="9"/>
      <c r="G6" s="19"/>
      <c r="H6" s="19"/>
      <c r="I6" s="28"/>
      <c r="J6" s="28"/>
      <c r="K6" s="28"/>
      <c r="L6" s="28"/>
    </row>
    <row r="7" spans="1:12" ht="12" customHeight="1">
      <c r="B7" s="28"/>
      <c r="C7" s="2"/>
      <c r="D7" s="83" t="s">
        <v>26</v>
      </c>
      <c r="E7" s="9"/>
      <c r="F7" s="9"/>
      <c r="G7" s="19"/>
      <c r="H7" s="19"/>
      <c r="I7" s="28"/>
      <c r="J7" s="28"/>
      <c r="K7" s="28"/>
      <c r="L7" s="28"/>
    </row>
    <row r="8" spans="1:12" s="82" customFormat="1" ht="22.5" customHeight="1">
      <c r="A8" s="160" t="s">
        <v>28</v>
      </c>
      <c r="B8" s="161"/>
      <c r="C8" s="84" t="s">
        <v>0</v>
      </c>
      <c r="D8" s="85" t="s">
        <v>27</v>
      </c>
      <c r="E8" s="76" t="s">
        <v>1</v>
      </c>
      <c r="F8" s="77" t="s">
        <v>2</v>
      </c>
      <c r="G8" s="78" t="s">
        <v>3</v>
      </c>
      <c r="H8" s="79" t="s">
        <v>4</v>
      </c>
      <c r="I8" s="80" t="s">
        <v>11</v>
      </c>
      <c r="J8" s="81" t="s">
        <v>2</v>
      </c>
      <c r="K8" s="80" t="s">
        <v>3</v>
      </c>
      <c r="L8" s="80" t="s">
        <v>4</v>
      </c>
    </row>
    <row r="9" spans="1:12">
      <c r="A9" s="98" t="s">
        <v>41</v>
      </c>
      <c r="B9" s="137" t="s">
        <v>48</v>
      </c>
      <c r="C9" s="123" t="s">
        <v>16</v>
      </c>
      <c r="D9" s="124">
        <f>D10+D22+D21</f>
        <v>114656.8</v>
      </c>
      <c r="E9" s="66" t="e">
        <f>E10+#REF!+#REF!+E22+#REF!+E32</f>
        <v>#REF!</v>
      </c>
      <c r="F9" s="66" t="e">
        <f>F10+#REF!+#REF!+F22+#REF!+F32</f>
        <v>#REF!</v>
      </c>
      <c r="G9" s="66" t="e">
        <f>G10+#REF!+#REF!+G22+#REF!+G32</f>
        <v>#REF!</v>
      </c>
      <c r="H9" s="66" t="e">
        <f>H10+#REF!+#REF!+H22+#REF!+H32</f>
        <v>#REF!</v>
      </c>
      <c r="I9" s="66" t="e">
        <f>I10+#REF!+#REF!+#REF!+I22+I32</f>
        <v>#REF!</v>
      </c>
      <c r="J9" s="66" t="e">
        <f>J10+#REF!+#REF!+J22+#REF!+J32</f>
        <v>#REF!</v>
      </c>
      <c r="K9" s="66" t="e">
        <f>K10+#REF!+#REF!+K22+#REF!+K32</f>
        <v>#REF!</v>
      </c>
      <c r="L9" s="66" t="e">
        <f>L10+#REF!+#REF!+L22+#REF!+L32</f>
        <v>#REF!</v>
      </c>
    </row>
    <row r="10" spans="1:12">
      <c r="A10" s="98" t="s">
        <v>41</v>
      </c>
      <c r="B10" s="108" t="s">
        <v>49</v>
      </c>
      <c r="C10" s="109" t="s">
        <v>5</v>
      </c>
      <c r="D10" s="110">
        <f>D11+D16+D18</f>
        <v>107115</v>
      </c>
      <c r="E10" s="45" t="e">
        <f t="shared" ref="E10:L10" si="0">E11+E16</f>
        <v>#REF!</v>
      </c>
      <c r="F10" s="45" t="e">
        <f t="shared" si="0"/>
        <v>#REF!</v>
      </c>
      <c r="G10" s="45" t="e">
        <f t="shared" si="0"/>
        <v>#REF!</v>
      </c>
      <c r="H10" s="45" t="e">
        <f t="shared" si="0"/>
        <v>#REF!</v>
      </c>
      <c r="I10" s="45" t="e">
        <f t="shared" si="0"/>
        <v>#REF!</v>
      </c>
      <c r="J10" s="45" t="e">
        <f t="shared" si="0"/>
        <v>#REF!</v>
      </c>
      <c r="K10" s="45" t="e">
        <f t="shared" si="0"/>
        <v>#REF!</v>
      </c>
      <c r="L10" s="45" t="e">
        <f t="shared" si="0"/>
        <v>#REF!</v>
      </c>
    </row>
    <row r="11" spans="1:12" s="3" customFormat="1" ht="22.5" customHeight="1">
      <c r="A11" s="98" t="s">
        <v>42</v>
      </c>
      <c r="B11" s="137" t="s">
        <v>50</v>
      </c>
      <c r="C11" s="117" t="s">
        <v>15</v>
      </c>
      <c r="D11" s="138">
        <f>D12+D14</f>
        <v>41468</v>
      </c>
      <c r="E11" s="43" t="e">
        <f>E13+#REF!+E15+#REF!+#REF!</f>
        <v>#REF!</v>
      </c>
      <c r="F11" s="43" t="e">
        <f>F13+#REF!+F15+#REF!+#REF!</f>
        <v>#REF!</v>
      </c>
      <c r="G11" s="43" t="e">
        <f>G13+#REF!+G15+#REF!+#REF!</f>
        <v>#REF!</v>
      </c>
      <c r="H11" s="43" t="e">
        <f>H13+#REF!+H15+#REF!+#REF!</f>
        <v>#REF!</v>
      </c>
      <c r="I11" s="43" t="e">
        <f>I13+#REF!+I15+#REF!+#REF!</f>
        <v>#REF!</v>
      </c>
      <c r="J11" s="43" t="e">
        <f>J13+#REF!+J15+#REF!+#REF!</f>
        <v>#REF!</v>
      </c>
      <c r="K11" s="43" t="e">
        <f>K13+#REF!+K15+#REF!+#REF!</f>
        <v>#REF!</v>
      </c>
      <c r="L11" s="43" t="e">
        <f>L13+#REF!+L15+#REF!+#REF!</f>
        <v>#REF!</v>
      </c>
    </row>
    <row r="12" spans="1:12" s="3" customFormat="1" ht="23.65" customHeight="1">
      <c r="A12" s="98" t="s">
        <v>42</v>
      </c>
      <c r="B12" s="111" t="s">
        <v>51</v>
      </c>
      <c r="C12" s="112" t="s">
        <v>14</v>
      </c>
      <c r="D12" s="113">
        <f>D13</f>
        <v>31722</v>
      </c>
      <c r="E12" s="71"/>
      <c r="F12" s="72"/>
      <c r="G12" s="73"/>
      <c r="H12" s="74"/>
      <c r="I12" s="43"/>
      <c r="J12" s="75"/>
      <c r="K12" s="43"/>
      <c r="L12" s="43"/>
    </row>
    <row r="13" spans="1:12" s="5" customFormat="1" ht="22.15" customHeight="1">
      <c r="A13" s="146" t="s">
        <v>42</v>
      </c>
      <c r="B13" s="114" t="s">
        <v>52</v>
      </c>
      <c r="C13" s="139" t="s">
        <v>14</v>
      </c>
      <c r="D13" s="140">
        <v>31722</v>
      </c>
      <c r="E13" s="21">
        <v>489</v>
      </c>
      <c r="F13" s="13">
        <v>803</v>
      </c>
      <c r="G13" s="11">
        <v>1172</v>
      </c>
      <c r="H13" s="29">
        <v>821</v>
      </c>
      <c r="I13" s="38">
        <v>100</v>
      </c>
      <c r="J13" s="42">
        <v>6500</v>
      </c>
      <c r="K13" s="38">
        <v>8100</v>
      </c>
      <c r="L13" s="41">
        <v>3449</v>
      </c>
    </row>
    <row r="14" spans="1:12" s="5" customFormat="1" ht="35.65" customHeight="1">
      <c r="A14" s="98" t="s">
        <v>42</v>
      </c>
      <c r="B14" s="111" t="s">
        <v>53</v>
      </c>
      <c r="C14" s="115" t="s">
        <v>13</v>
      </c>
      <c r="D14" s="113">
        <f>D15</f>
        <v>9746</v>
      </c>
      <c r="E14" s="21"/>
      <c r="F14" s="13"/>
      <c r="G14" s="11"/>
      <c r="H14" s="29"/>
      <c r="I14" s="38"/>
      <c r="J14" s="42"/>
      <c r="K14" s="38"/>
      <c r="L14" s="41"/>
    </row>
    <row r="15" spans="1:12" s="6" customFormat="1" ht="23.65" customHeight="1">
      <c r="A15" s="146" t="s">
        <v>42</v>
      </c>
      <c r="B15" s="114" t="s">
        <v>54</v>
      </c>
      <c r="C15" s="141" t="s">
        <v>13</v>
      </c>
      <c r="D15" s="140">
        <v>9746</v>
      </c>
      <c r="E15" s="22">
        <v>303</v>
      </c>
      <c r="F15" s="14">
        <v>325</v>
      </c>
      <c r="G15" s="12">
        <v>450</v>
      </c>
      <c r="H15" s="30">
        <v>359</v>
      </c>
      <c r="I15" s="38">
        <v>200</v>
      </c>
      <c r="J15" s="42">
        <v>800</v>
      </c>
      <c r="K15" s="38">
        <v>1100</v>
      </c>
      <c r="L15" s="41">
        <v>1260</v>
      </c>
    </row>
    <row r="16" spans="1:12" s="3" customFormat="1" ht="25.15" customHeight="1">
      <c r="A16" s="98" t="s">
        <v>42</v>
      </c>
      <c r="B16" s="108" t="s">
        <v>55</v>
      </c>
      <c r="C16" s="142" t="s">
        <v>6</v>
      </c>
      <c r="D16" s="138">
        <f>D17</f>
        <v>58929</v>
      </c>
      <c r="E16" s="23">
        <v>5256</v>
      </c>
      <c r="F16" s="61">
        <v>5971</v>
      </c>
      <c r="G16" s="64">
        <v>6796</v>
      </c>
      <c r="H16" s="65">
        <v>6007</v>
      </c>
      <c r="I16" s="43" t="e">
        <f>I17+#REF!</f>
        <v>#REF!</v>
      </c>
      <c r="J16" s="43" t="e">
        <f>J17+#REF!</f>
        <v>#REF!</v>
      </c>
      <c r="K16" s="43" t="e">
        <f>K17+#REF!</f>
        <v>#REF!</v>
      </c>
      <c r="L16" s="43" t="e">
        <f>L17+#REF!</f>
        <v>#REF!</v>
      </c>
    </row>
    <row r="17" spans="1:12" s="3" customFormat="1" ht="15" customHeight="1">
      <c r="A17" s="146" t="s">
        <v>42</v>
      </c>
      <c r="B17" s="114" t="s">
        <v>56</v>
      </c>
      <c r="C17" s="139" t="s">
        <v>6</v>
      </c>
      <c r="D17" s="140">
        <v>58929</v>
      </c>
      <c r="E17" s="21"/>
      <c r="F17" s="13"/>
      <c r="G17" s="11"/>
      <c r="H17" s="29"/>
      <c r="I17" s="41">
        <v>200</v>
      </c>
      <c r="J17" s="59">
        <v>4500</v>
      </c>
      <c r="K17" s="41">
        <v>4400</v>
      </c>
      <c r="L17" s="41">
        <v>3900</v>
      </c>
    </row>
    <row r="18" spans="1:12" s="154" customFormat="1" ht="23.65" customHeight="1">
      <c r="A18" s="98" t="s">
        <v>42</v>
      </c>
      <c r="B18" s="137" t="s">
        <v>57</v>
      </c>
      <c r="C18" s="143" t="s">
        <v>30</v>
      </c>
      <c r="D18" s="138">
        <f>D19</f>
        <v>6718</v>
      </c>
      <c r="E18" s="148"/>
      <c r="F18" s="149"/>
      <c r="G18" s="150"/>
      <c r="H18" s="151"/>
      <c r="I18" s="152"/>
      <c r="J18" s="153"/>
      <c r="K18" s="152"/>
      <c r="L18" s="152"/>
    </row>
    <row r="19" spans="1:12" s="3" customFormat="1" ht="30.4" customHeight="1">
      <c r="A19" s="146" t="s">
        <v>42</v>
      </c>
      <c r="B19" s="114" t="s">
        <v>58</v>
      </c>
      <c r="C19" s="139" t="s">
        <v>38</v>
      </c>
      <c r="D19" s="140">
        <v>6718</v>
      </c>
      <c r="E19" s="21"/>
      <c r="F19" s="13"/>
      <c r="G19" s="11"/>
      <c r="H19" s="29"/>
      <c r="I19" s="41"/>
      <c r="J19" s="59"/>
      <c r="K19" s="41"/>
      <c r="L19" s="41"/>
    </row>
    <row r="20" spans="1:12" s="4" customFormat="1" ht="13.5" customHeight="1">
      <c r="A20" s="99" t="s">
        <v>41</v>
      </c>
      <c r="B20" s="121" t="s">
        <v>59</v>
      </c>
      <c r="C20" s="115" t="s">
        <v>29</v>
      </c>
      <c r="D20" s="122">
        <f>D21</f>
        <v>1614</v>
      </c>
      <c r="E20" s="15"/>
      <c r="F20" s="15"/>
      <c r="G20" s="15"/>
      <c r="H20" s="15"/>
      <c r="I20" s="48" t="e">
        <f>I21</f>
        <v>#REF!</v>
      </c>
      <c r="J20" s="48" t="e">
        <f>J21</f>
        <v>#REF!</v>
      </c>
      <c r="K20" s="48" t="e">
        <f>K21</f>
        <v>#REF!</v>
      </c>
      <c r="L20" s="48" t="e">
        <f>L21</f>
        <v>#REF!</v>
      </c>
    </row>
    <row r="21" spans="1:12" s="4" customFormat="1" ht="43.15" customHeight="1">
      <c r="A21" s="147" t="s">
        <v>41</v>
      </c>
      <c r="B21" s="120" t="s">
        <v>60</v>
      </c>
      <c r="C21" s="155" t="s">
        <v>87</v>
      </c>
      <c r="D21" s="128">
        <v>1614</v>
      </c>
      <c r="E21" s="15"/>
      <c r="F21" s="15"/>
      <c r="G21" s="15"/>
      <c r="H21" s="15"/>
      <c r="I21" s="48" t="e">
        <f>#REF!</f>
        <v>#REF!</v>
      </c>
      <c r="J21" s="48" t="e">
        <f>#REF!</f>
        <v>#REF!</v>
      </c>
      <c r="K21" s="48" t="e">
        <f>#REF!</f>
        <v>#REF!</v>
      </c>
      <c r="L21" s="48" t="e">
        <f>#REF!</f>
        <v>#REF!</v>
      </c>
    </row>
    <row r="22" spans="1:12" ht="14.1" customHeight="1">
      <c r="A22" s="98" t="s">
        <v>41</v>
      </c>
      <c r="B22" s="116" t="s">
        <v>61</v>
      </c>
      <c r="C22" s="123" t="s">
        <v>7</v>
      </c>
      <c r="D22" s="124">
        <f>D23+D24</f>
        <v>5927.7999999999993</v>
      </c>
      <c r="E22" s="37">
        <f t="shared" ref="E22:L22" si="1">E23+E24</f>
        <v>530</v>
      </c>
      <c r="F22" s="26">
        <f t="shared" si="1"/>
        <v>725</v>
      </c>
      <c r="G22" s="26">
        <f t="shared" si="1"/>
        <v>406</v>
      </c>
      <c r="H22" s="32">
        <f t="shared" si="1"/>
        <v>551</v>
      </c>
      <c r="I22" s="44">
        <f t="shared" si="1"/>
        <v>660</v>
      </c>
      <c r="J22" s="67">
        <f t="shared" si="1"/>
        <v>1500</v>
      </c>
      <c r="K22" s="44">
        <f t="shared" si="1"/>
        <v>1300</v>
      </c>
      <c r="L22" s="44">
        <f t="shared" si="1"/>
        <v>1140</v>
      </c>
    </row>
    <row r="23" spans="1:12" ht="50.65" customHeight="1">
      <c r="A23" s="98" t="s">
        <v>42</v>
      </c>
      <c r="B23" s="121" t="s">
        <v>62</v>
      </c>
      <c r="C23" s="115" t="s">
        <v>8</v>
      </c>
      <c r="D23" s="113">
        <v>233</v>
      </c>
      <c r="E23" s="23">
        <v>317</v>
      </c>
      <c r="F23" s="16">
        <v>374</v>
      </c>
      <c r="G23" s="20">
        <v>180</v>
      </c>
      <c r="H23" s="33">
        <v>288</v>
      </c>
      <c r="I23" s="40">
        <v>160</v>
      </c>
      <c r="J23" s="39">
        <v>500</v>
      </c>
      <c r="K23" s="40">
        <v>300</v>
      </c>
      <c r="L23" s="40">
        <v>440</v>
      </c>
    </row>
    <row r="24" spans="1:12" ht="25.5" customHeight="1">
      <c r="A24" s="98" t="s">
        <v>41</v>
      </c>
      <c r="B24" s="119" t="s">
        <v>63</v>
      </c>
      <c r="C24" s="125" t="s">
        <v>9</v>
      </c>
      <c r="D24" s="126">
        <f>D25</f>
        <v>5694.7999999999993</v>
      </c>
      <c r="E24" s="37">
        <f t="shared" ref="E24:L24" si="2">E25</f>
        <v>213</v>
      </c>
      <c r="F24" s="26">
        <f t="shared" si="2"/>
        <v>351</v>
      </c>
      <c r="G24" s="26">
        <f t="shared" si="2"/>
        <v>226</v>
      </c>
      <c r="H24" s="32">
        <f t="shared" si="2"/>
        <v>263</v>
      </c>
      <c r="I24" s="46">
        <f t="shared" si="2"/>
        <v>500</v>
      </c>
      <c r="J24" s="47">
        <f t="shared" si="2"/>
        <v>1000</v>
      </c>
      <c r="K24" s="46">
        <f t="shared" si="2"/>
        <v>1000</v>
      </c>
      <c r="L24" s="46">
        <f t="shared" si="2"/>
        <v>700</v>
      </c>
    </row>
    <row r="25" spans="1:12" ht="36.4" customHeight="1">
      <c r="A25" s="98" t="s">
        <v>41</v>
      </c>
      <c r="B25" s="121" t="s">
        <v>64</v>
      </c>
      <c r="C25" s="125" t="s">
        <v>32</v>
      </c>
      <c r="D25" s="122">
        <f>D26+D31</f>
        <v>5694.7999999999993</v>
      </c>
      <c r="E25" s="21">
        <v>213</v>
      </c>
      <c r="F25" s="13">
        <v>351</v>
      </c>
      <c r="G25" s="20">
        <v>226</v>
      </c>
      <c r="H25" s="33">
        <v>263</v>
      </c>
      <c r="I25" s="49">
        <v>500</v>
      </c>
      <c r="J25" s="50">
        <v>1000</v>
      </c>
      <c r="K25" s="49">
        <v>1000</v>
      </c>
      <c r="L25" s="49">
        <v>700</v>
      </c>
    </row>
    <row r="26" spans="1:12" ht="33.4" customHeight="1">
      <c r="A26" s="146" t="s">
        <v>41</v>
      </c>
      <c r="B26" s="120" t="s">
        <v>65</v>
      </c>
      <c r="C26" s="127" t="s">
        <v>39</v>
      </c>
      <c r="D26" s="128">
        <f>D27+D28+D29+D30</f>
        <v>5519.7999999999993</v>
      </c>
      <c r="E26" s="56"/>
      <c r="F26" s="13"/>
      <c r="G26" s="57"/>
      <c r="H26" s="57"/>
      <c r="I26" s="49"/>
      <c r="J26" s="50"/>
      <c r="K26" s="49"/>
      <c r="L26" s="49"/>
    </row>
    <row r="27" spans="1:12" s="92" customFormat="1" ht="40.9" customHeight="1">
      <c r="A27" s="146" t="s">
        <v>43</v>
      </c>
      <c r="B27" s="120" t="s">
        <v>65</v>
      </c>
      <c r="C27" s="127" t="s">
        <v>39</v>
      </c>
      <c r="D27" s="128">
        <v>2118.6999999999998</v>
      </c>
      <c r="E27" s="56"/>
      <c r="F27" s="13"/>
      <c r="G27" s="56"/>
      <c r="H27" s="56"/>
      <c r="I27" s="49"/>
      <c r="J27" s="50"/>
      <c r="K27" s="49"/>
      <c r="L27" s="49"/>
    </row>
    <row r="28" spans="1:12" s="92" customFormat="1" ht="40.9" customHeight="1">
      <c r="A28" s="146" t="s">
        <v>44</v>
      </c>
      <c r="B28" s="120" t="s">
        <v>65</v>
      </c>
      <c r="C28" s="127" t="s">
        <v>39</v>
      </c>
      <c r="D28" s="128">
        <v>374.5</v>
      </c>
      <c r="E28" s="56"/>
      <c r="F28" s="13"/>
      <c r="G28" s="56"/>
      <c r="H28" s="56"/>
      <c r="I28" s="49"/>
      <c r="J28" s="50"/>
      <c r="K28" s="49"/>
      <c r="L28" s="49"/>
    </row>
    <row r="29" spans="1:12" s="92" customFormat="1" ht="40.9" customHeight="1">
      <c r="A29" s="146" t="s">
        <v>45</v>
      </c>
      <c r="B29" s="120" t="s">
        <v>65</v>
      </c>
      <c r="C29" s="127" t="s">
        <v>39</v>
      </c>
      <c r="D29" s="128">
        <v>2176.6</v>
      </c>
      <c r="E29" s="56"/>
      <c r="F29" s="13"/>
      <c r="G29" s="56"/>
      <c r="H29" s="56"/>
      <c r="I29" s="49"/>
      <c r="J29" s="50"/>
      <c r="K29" s="49"/>
      <c r="L29" s="49"/>
    </row>
    <row r="30" spans="1:12" s="92" customFormat="1" ht="40.9" customHeight="1">
      <c r="A30" s="146" t="s">
        <v>46</v>
      </c>
      <c r="B30" s="120" t="s">
        <v>65</v>
      </c>
      <c r="C30" s="127" t="s">
        <v>39</v>
      </c>
      <c r="D30" s="128">
        <v>850</v>
      </c>
      <c r="E30" s="56"/>
      <c r="F30" s="13"/>
      <c r="G30" s="56"/>
      <c r="H30" s="56"/>
      <c r="I30" s="49"/>
      <c r="J30" s="50"/>
      <c r="K30" s="49"/>
      <c r="L30" s="49"/>
    </row>
    <row r="31" spans="1:12" s="92" customFormat="1" ht="40.15" customHeight="1">
      <c r="A31" s="146" t="s">
        <v>46</v>
      </c>
      <c r="B31" s="120" t="s">
        <v>66</v>
      </c>
      <c r="C31" s="127" t="s">
        <v>40</v>
      </c>
      <c r="D31" s="128">
        <v>175</v>
      </c>
      <c r="E31" s="56"/>
      <c r="F31" s="13"/>
      <c r="G31" s="56"/>
      <c r="H31" s="56"/>
      <c r="I31" s="49"/>
      <c r="J31" s="50"/>
      <c r="K31" s="49"/>
      <c r="L31" s="49"/>
    </row>
    <row r="32" spans="1:12" s="63" customFormat="1" ht="15.75" customHeight="1">
      <c r="A32" s="98" t="s">
        <v>41</v>
      </c>
      <c r="B32" s="129" t="s">
        <v>67</v>
      </c>
      <c r="C32" s="123" t="s">
        <v>18</v>
      </c>
      <c r="D32" s="118">
        <f>D33</f>
        <v>0</v>
      </c>
      <c r="E32" s="68"/>
      <c r="F32" s="69"/>
      <c r="G32" s="68"/>
      <c r="H32" s="68"/>
      <c r="I32" s="70">
        <f t="shared" ref="I32:L33" si="3">I33</f>
        <v>0</v>
      </c>
      <c r="J32" s="70">
        <f t="shared" si="3"/>
        <v>0</v>
      </c>
      <c r="K32" s="70">
        <f t="shared" si="3"/>
        <v>10.4</v>
      </c>
      <c r="L32" s="70">
        <f t="shared" si="3"/>
        <v>0</v>
      </c>
    </row>
    <row r="33" spans="1:12" s="63" customFormat="1" ht="12.75" customHeight="1">
      <c r="A33" s="98" t="s">
        <v>41</v>
      </c>
      <c r="B33" s="130" t="s">
        <v>68</v>
      </c>
      <c r="C33" s="125" t="s">
        <v>19</v>
      </c>
      <c r="D33" s="122">
        <f>D34</f>
        <v>0</v>
      </c>
      <c r="E33" s="60"/>
      <c r="F33" s="61"/>
      <c r="G33" s="60"/>
      <c r="H33" s="60"/>
      <c r="I33" s="62">
        <f t="shared" si="3"/>
        <v>0</v>
      </c>
      <c r="J33" s="62">
        <f t="shared" si="3"/>
        <v>0</v>
      </c>
      <c r="K33" s="62">
        <f t="shared" si="3"/>
        <v>10.4</v>
      </c>
      <c r="L33" s="62">
        <f t="shared" si="3"/>
        <v>0</v>
      </c>
    </row>
    <row r="34" spans="1:12" ht="23.1" customHeight="1">
      <c r="A34" s="146" t="s">
        <v>47</v>
      </c>
      <c r="B34" s="131" t="s">
        <v>69</v>
      </c>
      <c r="C34" s="127" t="s">
        <v>33</v>
      </c>
      <c r="D34" s="128">
        <v>0</v>
      </c>
      <c r="E34" s="56"/>
      <c r="F34" s="13"/>
      <c r="G34" s="57"/>
      <c r="H34" s="57"/>
      <c r="I34" s="49">
        <v>0</v>
      </c>
      <c r="J34" s="50">
        <v>0</v>
      </c>
      <c r="K34" s="49">
        <v>10.4</v>
      </c>
      <c r="L34" s="49">
        <v>0</v>
      </c>
    </row>
    <row r="35" spans="1:12" ht="24" customHeight="1">
      <c r="A35" s="98" t="s">
        <v>41</v>
      </c>
      <c r="B35" s="132" t="s">
        <v>70</v>
      </c>
      <c r="C35" s="117" t="s">
        <v>12</v>
      </c>
      <c r="D35" s="118">
        <f>D36</f>
        <v>23327.800000000003</v>
      </c>
      <c r="E35" s="36"/>
      <c r="F35" s="36"/>
      <c r="G35" s="36"/>
      <c r="H35" s="36"/>
      <c r="I35" s="51">
        <f>I36</f>
        <v>2751</v>
      </c>
      <c r="J35" s="52">
        <f>J36</f>
        <v>2785</v>
      </c>
      <c r="K35" s="51">
        <f>K36</f>
        <v>2757</v>
      </c>
      <c r="L35" s="51">
        <f>L36</f>
        <v>2780.6</v>
      </c>
    </row>
    <row r="36" spans="1:12" ht="25.15" customHeight="1">
      <c r="A36" s="98" t="s">
        <v>41</v>
      </c>
      <c r="B36" s="132" t="s">
        <v>71</v>
      </c>
      <c r="C36" s="117" t="s">
        <v>24</v>
      </c>
      <c r="D36" s="118">
        <f>D37+D40</f>
        <v>23327.800000000003</v>
      </c>
      <c r="E36" s="14"/>
      <c r="F36" s="14"/>
      <c r="G36" s="35"/>
      <c r="H36" s="35"/>
      <c r="I36" s="53">
        <f>I40</f>
        <v>2751</v>
      </c>
      <c r="J36" s="54">
        <f>J40</f>
        <v>2785</v>
      </c>
      <c r="K36" s="53">
        <f>K40</f>
        <v>2757</v>
      </c>
      <c r="L36" s="53">
        <f>L40</f>
        <v>2780.6</v>
      </c>
    </row>
    <row r="37" spans="1:12" ht="25.15" customHeight="1">
      <c r="A37" s="98" t="s">
        <v>41</v>
      </c>
      <c r="B37" s="132" t="s">
        <v>91</v>
      </c>
      <c r="C37" s="157" t="s">
        <v>88</v>
      </c>
      <c r="D37" s="118">
        <v>9950</v>
      </c>
      <c r="E37" s="14"/>
      <c r="F37" s="14"/>
      <c r="G37" s="35"/>
      <c r="H37" s="35"/>
      <c r="I37" s="53"/>
      <c r="J37" s="54"/>
      <c r="K37" s="53"/>
      <c r="L37" s="53"/>
    </row>
    <row r="38" spans="1:12" ht="24" customHeight="1">
      <c r="A38" s="98" t="s">
        <v>41</v>
      </c>
      <c r="B38" s="130" t="s">
        <v>92</v>
      </c>
      <c r="C38" s="157" t="s">
        <v>89</v>
      </c>
      <c r="D38" s="122">
        <v>9950</v>
      </c>
      <c r="E38" s="14"/>
      <c r="F38" s="14"/>
      <c r="G38" s="35"/>
      <c r="H38" s="35"/>
      <c r="I38" s="53"/>
      <c r="J38" s="54"/>
      <c r="K38" s="53"/>
      <c r="L38" s="53"/>
    </row>
    <row r="39" spans="1:12" ht="25.15" customHeight="1">
      <c r="A39" s="98" t="s">
        <v>41</v>
      </c>
      <c r="B39" s="130" t="s">
        <v>93</v>
      </c>
      <c r="C39" s="157" t="s">
        <v>90</v>
      </c>
      <c r="D39" s="122">
        <v>9950</v>
      </c>
      <c r="E39" s="14"/>
      <c r="F39" s="14"/>
      <c r="G39" s="35"/>
      <c r="H39" s="35"/>
      <c r="I39" s="53"/>
      <c r="J39" s="54"/>
      <c r="K39" s="53"/>
      <c r="L39" s="53"/>
    </row>
    <row r="40" spans="1:12" ht="24" customHeight="1">
      <c r="A40" s="98" t="s">
        <v>41</v>
      </c>
      <c r="B40" s="132" t="s">
        <v>74</v>
      </c>
      <c r="C40" s="117" t="s">
        <v>72</v>
      </c>
      <c r="D40" s="118">
        <f>D42+D45</f>
        <v>13377.800000000001</v>
      </c>
      <c r="E40" s="31"/>
      <c r="F40" s="31"/>
      <c r="G40" s="31"/>
      <c r="H40" s="31"/>
      <c r="I40" s="53">
        <f>I41+I45</f>
        <v>2751</v>
      </c>
      <c r="J40" s="53">
        <f>J41+J45</f>
        <v>2785</v>
      </c>
      <c r="K40" s="53">
        <f>K41+K45</f>
        <v>2757</v>
      </c>
      <c r="L40" s="53">
        <f>L41+L45</f>
        <v>2780.6</v>
      </c>
    </row>
    <row r="41" spans="1:12" ht="23.1" customHeight="1">
      <c r="A41" s="98" t="s">
        <v>41</v>
      </c>
      <c r="B41" s="130" t="s">
        <v>75</v>
      </c>
      <c r="C41" s="115" t="s">
        <v>17</v>
      </c>
      <c r="D41" s="122">
        <f>D42</f>
        <v>3302.6</v>
      </c>
      <c r="E41" s="31"/>
      <c r="F41" s="31"/>
      <c r="G41" s="31"/>
      <c r="H41" s="31"/>
      <c r="I41" s="53">
        <f>I42</f>
        <v>610</v>
      </c>
      <c r="J41" s="53">
        <f>J42</f>
        <v>643</v>
      </c>
      <c r="K41" s="53">
        <f>K42</f>
        <v>616</v>
      </c>
      <c r="L41" s="53">
        <f>L42</f>
        <v>630.4</v>
      </c>
    </row>
    <row r="42" spans="1:12" ht="39.6" customHeight="1">
      <c r="A42" s="98" t="s">
        <v>47</v>
      </c>
      <c r="B42" s="130" t="s">
        <v>76</v>
      </c>
      <c r="C42" s="115" t="s">
        <v>34</v>
      </c>
      <c r="D42" s="122">
        <f>D43+D44</f>
        <v>3302.6</v>
      </c>
      <c r="E42" s="31"/>
      <c r="F42" s="31"/>
      <c r="G42" s="31"/>
      <c r="H42" s="31"/>
      <c r="I42" s="53">
        <f>I43+I44</f>
        <v>610</v>
      </c>
      <c r="J42" s="53">
        <f>J43+J44</f>
        <v>643</v>
      </c>
      <c r="K42" s="53">
        <f>K43+K44</f>
        <v>616</v>
      </c>
      <c r="L42" s="53">
        <f>L43+L44</f>
        <v>630.4</v>
      </c>
    </row>
    <row r="43" spans="1:12" ht="43.5" customHeight="1">
      <c r="A43" s="146" t="s">
        <v>47</v>
      </c>
      <c r="B43" s="131" t="s">
        <v>77</v>
      </c>
      <c r="C43" s="141" t="s">
        <v>36</v>
      </c>
      <c r="D43" s="128">
        <v>3295.7</v>
      </c>
      <c r="E43" s="14"/>
      <c r="F43" s="14"/>
      <c r="G43" s="35"/>
      <c r="H43" s="35"/>
      <c r="I43" s="38">
        <v>596</v>
      </c>
      <c r="J43" s="42">
        <v>629</v>
      </c>
      <c r="K43" s="38">
        <v>602</v>
      </c>
      <c r="L43" s="38">
        <v>608.79999999999995</v>
      </c>
    </row>
    <row r="44" spans="1:12" ht="64.5" customHeight="1">
      <c r="A44" s="146" t="s">
        <v>47</v>
      </c>
      <c r="B44" s="131" t="s">
        <v>78</v>
      </c>
      <c r="C44" s="141" t="s">
        <v>37</v>
      </c>
      <c r="D44" s="128">
        <v>6.9</v>
      </c>
      <c r="E44" s="14"/>
      <c r="F44" s="14"/>
      <c r="G44" s="35"/>
      <c r="H44" s="35"/>
      <c r="I44" s="38">
        <v>14</v>
      </c>
      <c r="J44" s="42">
        <v>14</v>
      </c>
      <c r="K44" s="38">
        <v>14</v>
      </c>
      <c r="L44" s="38">
        <v>21.6</v>
      </c>
    </row>
    <row r="45" spans="1:12" ht="36" customHeight="1">
      <c r="A45" s="98" t="s">
        <v>41</v>
      </c>
      <c r="B45" s="130" t="s">
        <v>79</v>
      </c>
      <c r="C45" s="115" t="s">
        <v>20</v>
      </c>
      <c r="D45" s="122">
        <f>D46</f>
        <v>10075.200000000001</v>
      </c>
      <c r="E45" s="31"/>
      <c r="F45" s="31"/>
      <c r="G45" s="31"/>
      <c r="H45" s="31"/>
      <c r="I45" s="53">
        <f>I46</f>
        <v>2141</v>
      </c>
      <c r="J45" s="53">
        <f>J46</f>
        <v>2142</v>
      </c>
      <c r="K45" s="53">
        <f>K46</f>
        <v>2141</v>
      </c>
      <c r="L45" s="53">
        <f>L46</f>
        <v>2150.1999999999998</v>
      </c>
    </row>
    <row r="46" spans="1:12" ht="48" customHeight="1">
      <c r="A46" s="98" t="s">
        <v>47</v>
      </c>
      <c r="B46" s="130" t="s">
        <v>80</v>
      </c>
      <c r="C46" s="115" t="s">
        <v>35</v>
      </c>
      <c r="D46" s="122">
        <f>D47+D48</f>
        <v>10075.200000000001</v>
      </c>
      <c r="E46" s="14"/>
      <c r="F46" s="14"/>
      <c r="G46" s="35"/>
      <c r="H46" s="35"/>
      <c r="I46" s="38">
        <f>I47+I48</f>
        <v>2141</v>
      </c>
      <c r="J46" s="38">
        <f>J47+J48</f>
        <v>2142</v>
      </c>
      <c r="K46" s="38">
        <f>K47+K48</f>
        <v>2141</v>
      </c>
      <c r="L46" s="38">
        <f>L47+L48</f>
        <v>2150.1999999999998</v>
      </c>
    </row>
    <row r="47" spans="1:12" ht="31.15" customHeight="1">
      <c r="A47" s="146" t="s">
        <v>47</v>
      </c>
      <c r="B47" s="131" t="s">
        <v>81</v>
      </c>
      <c r="C47" s="141" t="s">
        <v>21</v>
      </c>
      <c r="D47" s="128">
        <v>7696.9</v>
      </c>
      <c r="E47" s="14"/>
      <c r="F47" s="14"/>
      <c r="G47" s="35"/>
      <c r="H47" s="35"/>
      <c r="I47" s="38">
        <v>1595</v>
      </c>
      <c r="J47" s="42">
        <v>1595</v>
      </c>
      <c r="K47" s="38">
        <v>1595</v>
      </c>
      <c r="L47" s="38">
        <v>1603.1</v>
      </c>
    </row>
    <row r="48" spans="1:12" ht="31.9" customHeight="1" thickBot="1">
      <c r="A48" s="146" t="s">
        <v>47</v>
      </c>
      <c r="B48" s="133" t="s">
        <v>82</v>
      </c>
      <c r="C48" s="144" t="s">
        <v>22</v>
      </c>
      <c r="D48" s="145">
        <v>2378.3000000000002</v>
      </c>
      <c r="E48" s="56"/>
      <c r="F48" s="56"/>
      <c r="G48" s="57"/>
      <c r="H48" s="57"/>
      <c r="I48" s="49">
        <v>546</v>
      </c>
      <c r="J48" s="49">
        <v>547</v>
      </c>
      <c r="K48" s="58">
        <v>546</v>
      </c>
      <c r="L48" s="49">
        <v>547.1</v>
      </c>
    </row>
    <row r="49" spans="1:12" s="7" customFormat="1" ht="13.5" thickBot="1">
      <c r="A49" s="96"/>
      <c r="B49" s="134"/>
      <c r="C49" s="135" t="s">
        <v>10</v>
      </c>
      <c r="D49" s="136">
        <f t="shared" ref="D49:L49" si="4">D9+D35</f>
        <v>137984.6</v>
      </c>
      <c r="E49" s="24" t="e">
        <f t="shared" si="4"/>
        <v>#REF!</v>
      </c>
      <c r="F49" s="24" t="e">
        <f t="shared" si="4"/>
        <v>#REF!</v>
      </c>
      <c r="G49" s="24" t="e">
        <f t="shared" si="4"/>
        <v>#REF!</v>
      </c>
      <c r="H49" s="24" t="e">
        <f t="shared" si="4"/>
        <v>#REF!</v>
      </c>
      <c r="I49" s="55" t="e">
        <f t="shared" si="4"/>
        <v>#REF!</v>
      </c>
      <c r="J49" s="55" t="e">
        <f t="shared" si="4"/>
        <v>#REF!</v>
      </c>
      <c r="K49" s="55" t="e">
        <f t="shared" si="4"/>
        <v>#REF!</v>
      </c>
      <c r="L49" s="55" t="e">
        <f t="shared" si="4"/>
        <v>#REF!</v>
      </c>
    </row>
    <row r="50" spans="1:12" s="7" customFormat="1">
      <c r="A50" s="97"/>
      <c r="B50" s="94"/>
      <c r="C50" s="88"/>
      <c r="D50" s="89"/>
      <c r="E50" s="90"/>
      <c r="F50" s="90"/>
      <c r="G50" s="90"/>
      <c r="H50" s="90"/>
      <c r="I50" s="91"/>
      <c r="J50" s="91"/>
      <c r="K50" s="91"/>
      <c r="L50" s="91"/>
    </row>
    <row r="51" spans="1:12">
      <c r="B51" s="159" t="s">
        <v>73</v>
      </c>
      <c r="C51" s="159"/>
      <c r="D51" s="159"/>
      <c r="E51" s="159"/>
      <c r="F51" s="159"/>
      <c r="G51" s="159"/>
      <c r="H51" s="159"/>
    </row>
    <row r="52" spans="1:12">
      <c r="A52" s="104"/>
      <c r="B52" s="105" t="s">
        <v>84</v>
      </c>
      <c r="C52" s="106"/>
      <c r="D52" s="107"/>
      <c r="E52" s="86"/>
      <c r="F52" s="86"/>
      <c r="G52" s="87"/>
      <c r="H52" s="87"/>
    </row>
    <row r="53" spans="1:12">
      <c r="A53" s="104"/>
      <c r="B53" s="156" t="s">
        <v>83</v>
      </c>
    </row>
  </sheetData>
  <mergeCells count="6">
    <mergeCell ref="B1:L1"/>
    <mergeCell ref="B51:H51"/>
    <mergeCell ref="C4:L4"/>
    <mergeCell ref="C3:L3"/>
    <mergeCell ref="C2:L2"/>
    <mergeCell ref="A8:B8"/>
  </mergeCells>
  <phoneticPr fontId="4" type="noConversion"/>
  <pageMargins left="0.78740157480314965" right="0.78740157480314965" top="0.59055118110236227" bottom="0.59055118110236227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2016-12-06T09:13:27Z</cp:lastPrinted>
  <dcterms:created xsi:type="dcterms:W3CDTF">2007-07-12T07:09:47Z</dcterms:created>
  <dcterms:modified xsi:type="dcterms:W3CDTF">2017-12-19T14:09:35Z</dcterms:modified>
</cp:coreProperties>
</file>